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İHALELER\SATIŞ İHALELERİ\MERCİMEK\2014 MERCİMEK\1000 TON YETKİYE GİDEN\"/>
    </mc:Choice>
  </mc:AlternateContent>
  <bookViews>
    <workbookView xWindow="600" yWindow="255" windowWidth="11100" windowHeight="6600"/>
  </bookViews>
  <sheets>
    <sheet name="19.03.2012" sheetId="12" r:id="rId1"/>
  </sheets>
  <definedNames>
    <definedName name="_xlnm.Print_Area" localSheetId="0">'19.03.2012'!$A$2:$L$22</definedName>
    <definedName name="_xlnm.Print_Titles" localSheetId="0">'19.03.2012'!$4:$5</definedName>
  </definedNames>
  <calcPr calcId="152511"/>
</workbook>
</file>

<file path=xl/calcChain.xml><?xml version="1.0" encoding="utf-8"?>
<calcChain xmlns="http://schemas.openxmlformats.org/spreadsheetml/2006/main">
  <c r="H14" i="12" l="1"/>
  <c r="J14" i="12"/>
  <c r="L14" i="12"/>
  <c r="L18" i="12"/>
  <c r="H12" i="12"/>
  <c r="J12" i="12"/>
  <c r="L12" i="12"/>
  <c r="H13" i="12"/>
  <c r="J13" i="12"/>
  <c r="L13" i="12"/>
  <c r="H15" i="12"/>
  <c r="J15" i="12"/>
  <c r="L15" i="12"/>
  <c r="L17" i="12"/>
  <c r="C22" i="12"/>
  <c r="J7" i="12"/>
  <c r="J8" i="12"/>
  <c r="J9" i="12"/>
  <c r="J10" i="12"/>
  <c r="J11" i="12"/>
  <c r="F16" i="12"/>
  <c r="C18" i="12" s="1"/>
  <c r="H7" i="12"/>
  <c r="L7" i="12" s="1"/>
  <c r="H8" i="12"/>
  <c r="L8" i="12" s="1"/>
  <c r="H9" i="12"/>
  <c r="L9" i="12" s="1"/>
  <c r="H10" i="12"/>
  <c r="L10" i="12" s="1"/>
  <c r="H11" i="12"/>
  <c r="L11" i="12" s="1"/>
  <c r="J6" i="12"/>
  <c r="H6" i="12"/>
  <c r="L6" i="12" s="1"/>
  <c r="J16" i="12" l="1"/>
  <c r="D22" i="12"/>
  <c r="F22" i="12" s="1"/>
  <c r="H16" i="12"/>
  <c r="L16" i="12" s="1"/>
  <c r="D18" i="12" l="1"/>
  <c r="F18" i="12" s="1"/>
  <c r="I16" i="12"/>
</calcChain>
</file>

<file path=xl/sharedStrings.xml><?xml version="1.0" encoding="utf-8"?>
<sst xmlns="http://schemas.openxmlformats.org/spreadsheetml/2006/main" count="78" uniqueCount="37">
  <si>
    <t>Cinsi ve Çeşidi</t>
  </si>
  <si>
    <t>Teslim
Yeri</t>
  </si>
  <si>
    <t>Yılı</t>
  </si>
  <si>
    <t>CEYLANPINAR TARIM İŞLETMESİ MÜDÜRLÜĞÜ</t>
  </si>
  <si>
    <t>İHALE</t>
  </si>
  <si>
    <t>KALAN FİRMA</t>
  </si>
  <si>
    <t>TUTARI</t>
  </si>
  <si>
    <t>FİYATI TL/Kg</t>
  </si>
  <si>
    <t xml:space="preserve"> Mah.Tem.Kırm.Mercimek-Fırat-87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</si>
  <si>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</si>
  <si>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</si>
  <si>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</si>
  <si>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</si>
  <si>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</si>
  <si>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</si>
  <si>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</si>
  <si>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</si>
  <si>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</si>
  <si>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G.su</t>
  </si>
  <si>
    <t>M-5</t>
  </si>
  <si>
    <t>M-6</t>
  </si>
  <si>
    <t>10.</t>
  </si>
  <si>
    <t>MAHSUL TEMİZ  MERCİMEK TOPLAM</t>
  </si>
  <si>
    <t xml:space="preserve">MUHAMMEN </t>
  </si>
  <si>
    <t>MİKTARI</t>
  </si>
  <si>
    <t>ORTALAMA SATIŞ FİYATI</t>
  </si>
  <si>
    <t>Yığın No</t>
  </si>
  <si>
    <t>Miktar(Kg)</t>
  </si>
  <si>
    <t>P.No</t>
  </si>
  <si>
    <t>GEÇİCİ TEMİNAT    %5</t>
  </si>
  <si>
    <t xml:space="preserve"> Mah.Temiz Kırmızı.Mercimek-Fırat-87 </t>
  </si>
  <si>
    <t xml:space="preserve"> Mah.Temiz Kırmızı.Mercimek-Fırat-87</t>
  </si>
  <si>
    <t>YAMANOĞLU GIDASAN. TİC. LTD. ŞTİ.</t>
  </si>
  <si>
    <t>AS BESİN GIDA SAN. LTD. ŞTİ</t>
  </si>
  <si>
    <t>ARPACIOĞLU TAR. ÜRÜN. SAN. LTD. ŞTİ.</t>
  </si>
  <si>
    <t xml:space="preserve"> Mah.Temiz Kırmızı.Mercimek-Fırat-88</t>
  </si>
  <si>
    <r>
      <t xml:space="preserve"> CEYLANPINAR TARIM İŞLETMESİ MÜDÜRLÜĞÜ
…../…../2014</t>
    </r>
    <r>
      <rPr>
        <b/>
        <sz val="12"/>
        <color indexed="10"/>
        <rFont val="Times New Roman"/>
        <family val="1"/>
        <charset val="162"/>
      </rPr>
      <t xml:space="preserve"> </t>
    </r>
    <r>
      <rPr>
        <b/>
        <sz val="12"/>
        <rFont val="Times New Roman"/>
        <family val="1"/>
        <charset val="162"/>
      </rPr>
      <t>TARİHLİ MAHSUL TEMİZ MERCİMEK SATIŞ İHALESİ LİSTESİDİR.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</si>
</sst>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6" formatCode="#,##0.000"/>
    <numFmt numFmtId="168" formatCode="#,##0.00000"/>
  </numFmts>
  <fonts count="10" x14ac:knownFonts="1">
    <font>
      <sz val="10"/>
      <name val="Arial"/>
      <charset val="162"/>
    </font>
    <font>
      <b/>
      <sz val="12"/>
      <name val="Times New Roman"/>
      <family val="1"/>
      <charset val="162"/>
    </font>
    <font>
      <sz val="8"/>
      <name val="Arial"/>
      <family val="2"/>
      <charset val="162"/>
    </font>
    <font>
      <sz val="10"/>
      <name val="Times New Roman"/>
      <family val="1"/>
      <charset val="162"/>
    </font>
    <font>
      <sz val="12"/>
      <name val="Arial"/>
      <family val="2"/>
      <charset val="162"/>
    </font>
    <font>
      <sz val="12"/>
      <name val="Times New Roman"/>
      <family val="1"/>
      <charset val="162"/>
    </font>
    <font>
      <b/>
      <sz val="12"/>
      <color indexed="10"/>
      <name val="Times New Roman"/>
      <family val="1"/>
      <charset val="162"/>
    </font>
    <font>
      <b/>
      <sz val="14"/>
      <name val="Times New Roman"/>
      <family val="1"/>
      <charset val="162"/>
    </font>
    <font>
      <b/>
      <sz val="8"/>
      <name val="Times New Roman"/>
      <family val="1"/>
      <charset val="162"/>
    </font>
    <font>
      <sz val="8"/>
      <name val="Times New Roman"/>
      <family val="1"/>
      <charset val="162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4" fillId="0" borderId="0" xfId="0" applyFont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left" vertical="center" wrapText="1"/>
    </xf>
    <xf numFmtId="3" fontId="3" fillId="0" borderId="18" xfId="0" applyNumberFormat="1" applyFont="1" applyBorder="1" applyAlignment="1">
      <alignment vertical="center"/>
    </xf>
    <xf numFmtId="0" fontId="5" fillId="0" borderId="4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center" vertical="center"/>
    </xf>
    <xf numFmtId="0" fontId="5" fillId="0" borderId="11" xfId="0" applyFont="1" applyBorder="1" applyAlignment="1">
      <alignment horizontal="left" vertical="center" wrapText="1"/>
    </xf>
    <xf numFmtId="0" fontId="3" fillId="0" borderId="21" xfId="0" applyFont="1" applyBorder="1" applyAlignment="1">
      <alignment horizontal="center" vertical="center" wrapText="1"/>
    </xf>
    <xf numFmtId="4" fontId="3" fillId="0" borderId="19" xfId="0" applyNumberFormat="1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5" fillId="0" borderId="20" xfId="0" applyFont="1" applyBorder="1" applyAlignment="1">
      <alignment horizontal="center" vertical="center"/>
    </xf>
    <xf numFmtId="0" fontId="5" fillId="0" borderId="11" xfId="0" applyFont="1" applyBorder="1" applyAlignment="1">
      <alignment vertical="center"/>
    </xf>
    <xf numFmtId="0" fontId="5" fillId="0" borderId="21" xfId="0" applyFont="1" applyBorder="1" applyAlignment="1">
      <alignment horizontal="center" vertical="center" wrapText="1"/>
    </xf>
    <xf numFmtId="166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center"/>
    </xf>
    <xf numFmtId="4" fontId="5" fillId="0" borderId="0" xfId="0" applyNumberFormat="1" applyFont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166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5" fillId="0" borderId="24" xfId="0" applyFont="1" applyBorder="1" applyAlignment="1">
      <alignment horizontal="center" vertical="center"/>
    </xf>
    <xf numFmtId="3" fontId="5" fillId="0" borderId="4" xfId="0" applyNumberFormat="1" applyFont="1" applyBorder="1" applyAlignment="1">
      <alignment vertical="center"/>
    </xf>
    <xf numFmtId="4" fontId="5" fillId="0" borderId="25" xfId="0" applyNumberFormat="1" applyFont="1" applyFill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3" fontId="3" fillId="0" borderId="0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4" fontId="9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vertical="center"/>
    </xf>
    <xf numFmtId="0" fontId="9" fillId="0" borderId="0" xfId="0" applyFont="1" applyAlignment="1">
      <alignment horizontal="center" vertical="center"/>
    </xf>
    <xf numFmtId="166" fontId="8" fillId="0" borderId="4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right" vertical="center" wrapText="1"/>
    </xf>
    <xf numFmtId="0" fontId="9" fillId="0" borderId="1" xfId="0" applyFont="1" applyBorder="1" applyAlignment="1">
      <alignment vertical="center" wrapText="1"/>
    </xf>
    <xf numFmtId="4" fontId="8" fillId="0" borderId="8" xfId="0" applyNumberFormat="1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right" vertical="center" wrapText="1"/>
    </xf>
    <xf numFmtId="3" fontId="8" fillId="0" borderId="8" xfId="0" applyNumberFormat="1" applyFont="1" applyFill="1" applyBorder="1" applyAlignment="1">
      <alignment horizontal="left" vertical="center" wrapText="1"/>
    </xf>
    <xf numFmtId="3" fontId="9" fillId="0" borderId="1" xfId="0" applyNumberFormat="1" applyFont="1" applyFill="1" applyBorder="1" applyAlignment="1">
      <alignment horizontal="center" vertical="center"/>
    </xf>
    <xf numFmtId="3" fontId="8" fillId="0" borderId="8" xfId="0" applyNumberFormat="1" applyFont="1" applyFill="1" applyBorder="1" applyAlignment="1">
      <alignment horizontal="center" vertical="center"/>
    </xf>
    <xf numFmtId="168" fontId="1" fillId="0" borderId="8" xfId="0" applyNumberFormat="1" applyFont="1" applyBorder="1" applyAlignment="1">
      <alignment horizontal="right" vertical="center" wrapText="1"/>
    </xf>
    <xf numFmtId="0" fontId="3" fillId="0" borderId="11" xfId="0" applyFont="1" applyBorder="1" applyAlignment="1">
      <alignment horizontal="center" vertical="center"/>
    </xf>
    <xf numFmtId="4" fontId="3" fillId="0" borderId="18" xfId="0" applyNumberFormat="1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4" fontId="7" fillId="0" borderId="0" xfId="0" applyNumberFormat="1" applyFont="1" applyBorder="1" applyAlignment="1">
      <alignment horizontal="center" vertical="center"/>
    </xf>
    <xf numFmtId="4" fontId="3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5" fillId="0" borderId="13" xfId="0" applyNumberFormat="1" applyFont="1" applyBorder="1" applyAlignment="1">
      <alignment horizontal="center" vertical="center"/>
    </xf>
    <xf numFmtId="4" fontId="5" fillId="0" borderId="5" xfId="0" applyNumberFormat="1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left" vertical="center" wrapText="1"/>
    </xf>
    <xf numFmtId="0" fontId="8" fillId="0" borderId="23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23"/>
  <sheetViews>
    <sheetView tabSelected="1" zoomScaleNormal="100" workbookViewId="0">
      <selection activeCell="A2" sqref="A2:L2"/>
    </sheetView>
  </sheetViews>
  <sheetFormatPr defaultColWidth="9.28515625" defaultRowHeight="15.75" x14ac:dyDescent="0.2"/>
  <cols>
    <col min="1" max="1" width="4.42578125" style="19" bestFit="1" customWidth="1"/>
    <col min="2" max="2" width="33.140625" style="18" bestFit="1" customWidth="1"/>
    <col min="3" max="3" width="6.140625" style="16" customWidth="1"/>
    <col min="4" max="4" width="4.42578125" style="19" bestFit="1" customWidth="1"/>
    <col min="5" max="5" width="6.85546875" style="19" customWidth="1"/>
    <col min="6" max="6" width="9.28515625" style="20" bestFit="1" customWidth="1"/>
    <col min="7" max="7" width="10.85546875" style="15" customWidth="1"/>
    <col min="8" max="8" width="14.7109375" style="16" customWidth="1"/>
    <col min="9" max="10" width="10.140625" style="16" hidden="1" customWidth="1"/>
    <col min="11" max="11" width="28.140625" style="18" hidden="1" customWidth="1"/>
    <col min="12" max="12" width="18.42578125" style="34" bestFit="1" customWidth="1"/>
    <col min="13" max="13" width="28.140625" style="1" customWidth="1"/>
    <col min="14" max="16384" width="9.28515625" style="1"/>
  </cols>
  <sheetData>
    <row r="2" spans="1:12" ht="49.5" customHeight="1" x14ac:dyDescent="0.2">
      <c r="A2" s="58" t="s">
        <v>36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</row>
    <row r="3" spans="1:12" ht="21.75" customHeight="1" thickBot="1" x14ac:dyDescent="0.25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</row>
    <row r="4" spans="1:12" ht="20.25" customHeight="1" thickBot="1" x14ac:dyDescent="0.25">
      <c r="A4" s="76" t="s">
        <v>28</v>
      </c>
      <c r="B4" s="77" t="s">
        <v>0</v>
      </c>
      <c r="C4" s="69" t="s">
        <v>1</v>
      </c>
      <c r="D4" s="69" t="s">
        <v>2</v>
      </c>
      <c r="E4" s="69" t="s">
        <v>26</v>
      </c>
      <c r="F4" s="64" t="s">
        <v>27</v>
      </c>
      <c r="G4" s="66" t="s">
        <v>23</v>
      </c>
      <c r="H4" s="66"/>
      <c r="I4" s="67" t="s">
        <v>4</v>
      </c>
      <c r="J4" s="68"/>
      <c r="K4" s="69" t="s">
        <v>5</v>
      </c>
      <c r="L4" s="59" t="s">
        <v>29</v>
      </c>
    </row>
    <row r="5" spans="1:12" ht="51.75" customHeight="1" thickBot="1" x14ac:dyDescent="0.25">
      <c r="A5" s="76"/>
      <c r="B5" s="78"/>
      <c r="C5" s="70"/>
      <c r="D5" s="70"/>
      <c r="E5" s="70"/>
      <c r="F5" s="65"/>
      <c r="G5" s="39" t="s">
        <v>7</v>
      </c>
      <c r="H5" s="40" t="s">
        <v>6</v>
      </c>
      <c r="I5" s="39" t="s">
        <v>7</v>
      </c>
      <c r="J5" s="40" t="s">
        <v>6</v>
      </c>
      <c r="K5" s="70"/>
      <c r="L5" s="60"/>
    </row>
    <row r="6" spans="1:12" ht="23.25" thickBot="1" x14ac:dyDescent="0.25">
      <c r="A6" s="41" t="s">
        <v>9</v>
      </c>
      <c r="B6" s="42" t="s">
        <v>30</v>
      </c>
      <c r="C6" s="43" t="s">
        <v>18</v>
      </c>
      <c r="D6" s="44">
        <v>2014</v>
      </c>
      <c r="E6" s="44" t="s">
        <v>19</v>
      </c>
      <c r="F6" s="51">
        <v>100000</v>
      </c>
      <c r="G6" s="45">
        <v>2</v>
      </c>
      <c r="H6" s="46">
        <f t="shared" ref="H6:H11" si="0">SUM(F6*G6)</f>
        <v>200000</v>
      </c>
      <c r="I6" s="45">
        <v>1.8</v>
      </c>
      <c r="J6" s="46">
        <f>F6*I6</f>
        <v>180000</v>
      </c>
      <c r="K6" s="47" t="s">
        <v>32</v>
      </c>
      <c r="L6" s="35">
        <f>SUM(H6*5/100)</f>
        <v>10000</v>
      </c>
    </row>
    <row r="7" spans="1:12" ht="23.25" thickBot="1" x14ac:dyDescent="0.25">
      <c r="A7" s="41" t="s">
        <v>10</v>
      </c>
      <c r="B7" s="42" t="s">
        <v>30</v>
      </c>
      <c r="C7" s="43" t="s">
        <v>18</v>
      </c>
      <c r="D7" s="44">
        <v>2014</v>
      </c>
      <c r="E7" s="44" t="s">
        <v>19</v>
      </c>
      <c r="F7" s="51">
        <v>100000</v>
      </c>
      <c r="G7" s="45">
        <v>2</v>
      </c>
      <c r="H7" s="46">
        <f t="shared" si="0"/>
        <v>200000</v>
      </c>
      <c r="I7" s="45">
        <v>1.82</v>
      </c>
      <c r="J7" s="46">
        <f t="shared" ref="J7:J11" si="1">F7*I7</f>
        <v>182000</v>
      </c>
      <c r="K7" s="47" t="s">
        <v>34</v>
      </c>
      <c r="L7" s="35">
        <f t="shared" ref="L7:L18" si="2">SUM(H7*5/100)</f>
        <v>10000</v>
      </c>
    </row>
    <row r="8" spans="1:12" ht="23.25" thickBot="1" x14ac:dyDescent="0.25">
      <c r="A8" s="41" t="s">
        <v>11</v>
      </c>
      <c r="B8" s="42" t="s">
        <v>31</v>
      </c>
      <c r="C8" s="43" t="s">
        <v>18</v>
      </c>
      <c r="D8" s="44">
        <v>2014</v>
      </c>
      <c r="E8" s="44" t="s">
        <v>19</v>
      </c>
      <c r="F8" s="51">
        <v>100000</v>
      </c>
      <c r="G8" s="45">
        <v>2</v>
      </c>
      <c r="H8" s="46">
        <f t="shared" si="0"/>
        <v>200000</v>
      </c>
      <c r="I8" s="45">
        <v>1.86</v>
      </c>
      <c r="J8" s="46">
        <f t="shared" si="1"/>
        <v>186000</v>
      </c>
      <c r="K8" s="47" t="s">
        <v>32</v>
      </c>
      <c r="L8" s="35">
        <f t="shared" si="2"/>
        <v>10000</v>
      </c>
    </row>
    <row r="9" spans="1:12" ht="23.25" thickBot="1" x14ac:dyDescent="0.25">
      <c r="A9" s="41" t="s">
        <v>12</v>
      </c>
      <c r="B9" s="42" t="s">
        <v>31</v>
      </c>
      <c r="C9" s="43" t="s">
        <v>18</v>
      </c>
      <c r="D9" s="44">
        <v>2014</v>
      </c>
      <c r="E9" s="44" t="s">
        <v>19</v>
      </c>
      <c r="F9" s="51">
        <v>100000</v>
      </c>
      <c r="G9" s="45">
        <v>2</v>
      </c>
      <c r="H9" s="46">
        <f t="shared" si="0"/>
        <v>200000</v>
      </c>
      <c r="I9" s="45">
        <v>1.87</v>
      </c>
      <c r="J9" s="46">
        <f t="shared" si="1"/>
        <v>187000</v>
      </c>
      <c r="K9" s="47" t="s">
        <v>32</v>
      </c>
      <c r="L9" s="35">
        <f t="shared" si="2"/>
        <v>10000</v>
      </c>
    </row>
    <row r="10" spans="1:12" thickBot="1" x14ac:dyDescent="0.25">
      <c r="A10" s="41" t="s">
        <v>13</v>
      </c>
      <c r="B10" s="42" t="s">
        <v>31</v>
      </c>
      <c r="C10" s="43" t="s">
        <v>18</v>
      </c>
      <c r="D10" s="44">
        <v>2014</v>
      </c>
      <c r="E10" s="44" t="s">
        <v>19</v>
      </c>
      <c r="F10" s="51">
        <v>100000</v>
      </c>
      <c r="G10" s="45">
        <v>2</v>
      </c>
      <c r="H10" s="46">
        <f t="shared" si="0"/>
        <v>200000</v>
      </c>
      <c r="I10" s="45">
        <v>1.89</v>
      </c>
      <c r="J10" s="46">
        <f t="shared" si="1"/>
        <v>189000</v>
      </c>
      <c r="K10" s="47" t="s">
        <v>33</v>
      </c>
      <c r="L10" s="35">
        <f t="shared" si="2"/>
        <v>10000</v>
      </c>
    </row>
    <row r="11" spans="1:12" thickBot="1" x14ac:dyDescent="0.25">
      <c r="A11" s="41" t="s">
        <v>14</v>
      </c>
      <c r="B11" s="42" t="s">
        <v>31</v>
      </c>
      <c r="C11" s="43" t="s">
        <v>18</v>
      </c>
      <c r="D11" s="44">
        <v>2014</v>
      </c>
      <c r="E11" s="44" t="s">
        <v>19</v>
      </c>
      <c r="F11" s="51">
        <v>100000</v>
      </c>
      <c r="G11" s="45">
        <v>2</v>
      </c>
      <c r="H11" s="46">
        <f t="shared" si="0"/>
        <v>200000</v>
      </c>
      <c r="I11" s="45">
        <v>1.88</v>
      </c>
      <c r="J11" s="46">
        <f t="shared" si="1"/>
        <v>188000</v>
      </c>
      <c r="K11" s="47" t="s">
        <v>33</v>
      </c>
      <c r="L11" s="35">
        <f t="shared" si="2"/>
        <v>10000</v>
      </c>
    </row>
    <row r="12" spans="1:12" ht="23.25" thickBot="1" x14ac:dyDescent="0.25">
      <c r="A12" s="41" t="s">
        <v>15</v>
      </c>
      <c r="B12" s="42" t="s">
        <v>31</v>
      </c>
      <c r="C12" s="43" t="s">
        <v>18</v>
      </c>
      <c r="D12" s="44">
        <v>2014</v>
      </c>
      <c r="E12" s="44" t="s">
        <v>19</v>
      </c>
      <c r="F12" s="51">
        <v>100000</v>
      </c>
      <c r="G12" s="45">
        <v>2</v>
      </c>
      <c r="H12" s="46">
        <f t="shared" ref="H12:H15" si="3">SUM(F12*G12)</f>
        <v>200000</v>
      </c>
      <c r="I12" s="45">
        <v>1.89</v>
      </c>
      <c r="J12" s="46">
        <f t="shared" ref="J12:J15" si="4">F12*I12</f>
        <v>189000</v>
      </c>
      <c r="K12" s="47" t="s">
        <v>32</v>
      </c>
      <c r="L12" s="35">
        <f t="shared" ref="L12:L15" si="5">SUM(H12*5/100)</f>
        <v>10000</v>
      </c>
    </row>
    <row r="13" spans="1:12" ht="23.25" thickBot="1" x14ac:dyDescent="0.25">
      <c r="A13" s="41" t="s">
        <v>16</v>
      </c>
      <c r="B13" s="42" t="s">
        <v>31</v>
      </c>
      <c r="C13" s="43" t="s">
        <v>18</v>
      </c>
      <c r="D13" s="44">
        <v>2014</v>
      </c>
      <c r="E13" s="44" t="s">
        <v>19</v>
      </c>
      <c r="F13" s="51">
        <v>124000</v>
      </c>
      <c r="G13" s="45">
        <v>2</v>
      </c>
      <c r="H13" s="46">
        <f t="shared" si="3"/>
        <v>248000</v>
      </c>
      <c r="I13" s="45">
        <v>1.91</v>
      </c>
      <c r="J13" s="46">
        <f t="shared" si="4"/>
        <v>236840</v>
      </c>
      <c r="K13" s="47" t="s">
        <v>32</v>
      </c>
      <c r="L13" s="35">
        <f t="shared" si="5"/>
        <v>12400</v>
      </c>
    </row>
    <row r="14" spans="1:12" ht="23.25" thickBot="1" x14ac:dyDescent="0.25">
      <c r="A14" s="41" t="s">
        <v>17</v>
      </c>
      <c r="B14" s="42" t="s">
        <v>35</v>
      </c>
      <c r="C14" s="43" t="s">
        <v>18</v>
      </c>
      <c r="D14" s="44">
        <v>2014</v>
      </c>
      <c r="E14" s="44" t="s">
        <v>20</v>
      </c>
      <c r="F14" s="51">
        <v>100000</v>
      </c>
      <c r="G14" s="45">
        <v>2</v>
      </c>
      <c r="H14" s="46">
        <f t="shared" ref="H14" si="6">SUM(F14*G14)</f>
        <v>200000</v>
      </c>
      <c r="I14" s="45">
        <v>2.91</v>
      </c>
      <c r="J14" s="46">
        <f t="shared" ref="J14" si="7">F14*I14</f>
        <v>291000</v>
      </c>
      <c r="K14" s="47" t="s">
        <v>32</v>
      </c>
      <c r="L14" s="35">
        <f t="shared" ref="L14" si="8">SUM(H14*5/100)</f>
        <v>10000</v>
      </c>
    </row>
    <row r="15" spans="1:12" thickBot="1" x14ac:dyDescent="0.25">
      <c r="A15" s="41" t="s">
        <v>21</v>
      </c>
      <c r="B15" s="42" t="s">
        <v>31</v>
      </c>
      <c r="C15" s="43" t="s">
        <v>18</v>
      </c>
      <c r="D15" s="44">
        <v>2014</v>
      </c>
      <c r="E15" s="44" t="s">
        <v>20</v>
      </c>
      <c r="F15" s="51">
        <v>76000</v>
      </c>
      <c r="G15" s="45">
        <v>2</v>
      </c>
      <c r="H15" s="46">
        <f t="shared" si="3"/>
        <v>152000</v>
      </c>
      <c r="I15" s="45">
        <v>1.94</v>
      </c>
      <c r="J15" s="46">
        <f t="shared" si="4"/>
        <v>147440</v>
      </c>
      <c r="K15" s="47" t="s">
        <v>33</v>
      </c>
      <c r="L15" s="35">
        <f t="shared" si="5"/>
        <v>7600</v>
      </c>
    </row>
    <row r="16" spans="1:12" ht="45" customHeight="1" thickBot="1" x14ac:dyDescent="0.25">
      <c r="A16" s="71" t="s">
        <v>22</v>
      </c>
      <c r="B16" s="72"/>
      <c r="C16" s="72"/>
      <c r="D16" s="72"/>
      <c r="E16" s="73"/>
      <c r="F16" s="52">
        <f>SUM(F6:F15)</f>
        <v>1000000</v>
      </c>
      <c r="G16" s="48"/>
      <c r="H16" s="49">
        <f>SUM(H6:H15)</f>
        <v>2000000</v>
      </c>
      <c r="I16" s="53">
        <f>SUM(J16/F16)</f>
        <v>1.97628</v>
      </c>
      <c r="J16" s="49">
        <f>SUM(J6:J15)</f>
        <v>1976280</v>
      </c>
      <c r="K16" s="50"/>
      <c r="L16" s="36">
        <f t="shared" si="2"/>
        <v>100000</v>
      </c>
    </row>
    <row r="17" spans="1:12" ht="63" hidden="1" x14ac:dyDescent="0.2">
      <c r="A17" s="12"/>
      <c r="B17" s="8" t="s">
        <v>0</v>
      </c>
      <c r="C17" s="13" t="s">
        <v>24</v>
      </c>
      <c r="D17" s="57" t="s">
        <v>6</v>
      </c>
      <c r="E17" s="57"/>
      <c r="F17" s="14" t="s">
        <v>25</v>
      </c>
      <c r="J17" s="17"/>
      <c r="L17" s="37">
        <f t="shared" si="2"/>
        <v>0</v>
      </c>
    </row>
    <row r="18" spans="1:12" ht="16.5" hidden="1" customHeight="1" x14ac:dyDescent="0.2">
      <c r="A18" s="25"/>
      <c r="B18" s="6" t="s">
        <v>8</v>
      </c>
      <c r="C18" s="26">
        <f>F16</f>
        <v>1000000</v>
      </c>
      <c r="D18" s="74">
        <f>J16</f>
        <v>1976280</v>
      </c>
      <c r="E18" s="75"/>
      <c r="F18" s="27">
        <f>D18/C18</f>
        <v>1.97628</v>
      </c>
      <c r="J18" s="1"/>
      <c r="L18" s="37">
        <f t="shared" si="2"/>
        <v>0</v>
      </c>
    </row>
    <row r="19" spans="1:12" s="19" customFormat="1" x14ac:dyDescent="0.2">
      <c r="A19" s="28"/>
      <c r="B19" s="29"/>
      <c r="C19" s="30"/>
      <c r="D19" s="63"/>
      <c r="E19" s="63"/>
      <c r="F19" s="31"/>
      <c r="G19" s="15"/>
      <c r="H19" s="16"/>
      <c r="I19" s="11" t="s">
        <v>3</v>
      </c>
      <c r="K19" s="18"/>
      <c r="L19" s="38"/>
    </row>
    <row r="20" spans="1:12" ht="38.25" customHeight="1" x14ac:dyDescent="0.2">
      <c r="A20" s="32"/>
      <c r="B20" s="29"/>
      <c r="C20" s="33"/>
      <c r="D20" s="61" t="s">
        <v>3</v>
      </c>
      <c r="E20" s="62"/>
      <c r="F20" s="62"/>
      <c r="G20" s="62"/>
      <c r="H20" s="62"/>
      <c r="I20" s="62"/>
      <c r="J20" s="62"/>
      <c r="K20" s="62"/>
      <c r="L20" s="62"/>
    </row>
    <row r="21" spans="1:12" ht="51.75" hidden="1" thickTop="1" x14ac:dyDescent="0.2">
      <c r="A21" s="7"/>
      <c r="B21" s="8" t="s">
        <v>0</v>
      </c>
      <c r="C21" s="2" t="s">
        <v>24</v>
      </c>
      <c r="D21" s="54" t="s">
        <v>6</v>
      </c>
      <c r="E21" s="54"/>
      <c r="F21" s="9" t="s">
        <v>25</v>
      </c>
    </row>
    <row r="22" spans="1:12" ht="37.5" hidden="1" customHeight="1" thickBot="1" x14ac:dyDescent="0.25">
      <c r="A22" s="3"/>
      <c r="B22" s="4" t="s">
        <v>8</v>
      </c>
      <c r="C22" s="5" t="e">
        <f>SUM(F6+F7+F8+F9+F10+F11+#REF!+#REF!)</f>
        <v>#REF!</v>
      </c>
      <c r="D22" s="55" t="e">
        <f>SUM(J6+J7+J8+J9+J10+J11+#REF!+#REF!)</f>
        <v>#REF!</v>
      </c>
      <c r="E22" s="56"/>
      <c r="F22" s="10" t="e">
        <f>D22/C22</f>
        <v>#REF!</v>
      </c>
      <c r="G22" s="23"/>
      <c r="H22" s="11"/>
      <c r="I22" s="24"/>
      <c r="J22" s="18"/>
      <c r="K22" s="1"/>
    </row>
    <row r="23" spans="1:12" x14ac:dyDescent="0.2">
      <c r="E23" s="22"/>
      <c r="F23" s="22"/>
      <c r="G23" s="23"/>
      <c r="H23" s="11"/>
      <c r="I23" s="24"/>
      <c r="J23" s="18"/>
      <c r="K23" s="1"/>
    </row>
  </sheetData>
  <mergeCells count="18">
    <mergeCell ref="D22:E22"/>
    <mergeCell ref="A16:E16"/>
    <mergeCell ref="D17:E17"/>
    <mergeCell ref="D18:E18"/>
    <mergeCell ref="A4:A5"/>
    <mergeCell ref="B4:B5"/>
    <mergeCell ref="C4:C5"/>
    <mergeCell ref="D4:D5"/>
    <mergeCell ref="E4:E5"/>
    <mergeCell ref="L4:L5"/>
    <mergeCell ref="A2:L2"/>
    <mergeCell ref="D20:L20"/>
    <mergeCell ref="D19:E19"/>
    <mergeCell ref="D21:E21"/>
    <mergeCell ref="F4:F5"/>
    <mergeCell ref="G4:H4"/>
    <mergeCell ref="I4:J4"/>
    <mergeCell ref="K4:K5"/>
  </mergeCells>
  <pageMargins left="0.74803149606299213" right="0.43307086614173229" top="0.59055118110236227" bottom="0.78740157480314965" header="0.51181102362204722" footer="0.51181102362204722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2</vt:i4>
      </vt:variant>
    </vt:vector>
  </HeadingPairs>
  <TitlesOfParts>
    <vt:vector size="3" baseType="lpstr">
      <vt:lpstr>19.03.2012</vt:lpstr>
      <vt:lpstr>'19.03.2012'!Yazdırma_Alanı</vt:lpstr>
      <vt:lpstr>'19.03.2012'!Yazdırma_Başlıkları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Numan Önaldı</cp:lastModifiedBy>
  <cp:lastPrinted>2014-09-09T13:44:16Z</cp:lastPrinted>
  <dcterms:created xsi:type="dcterms:W3CDTF">2004-03-01T06:19:44Z</dcterms:created>
  <dcterms:modified xsi:type="dcterms:W3CDTF">2014-09-09T13:44:30Z</dcterms:modified>
</cp:coreProperties>
</file>